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15" windowHeight="8970"/>
  </bookViews>
  <sheets>
    <sheet name="2priedas" sheetId="1" r:id="rId1"/>
  </sheets>
  <definedNames>
    <definedName name="_xlnm.Print_Titles" localSheetId="0">'2priedas'!$15:$18</definedName>
  </definedNames>
  <calcPr calcId="144525"/>
</workbook>
</file>

<file path=xl/calcChain.xml><?xml version="1.0" encoding="utf-8"?>
<calcChain xmlns="http://schemas.openxmlformats.org/spreadsheetml/2006/main">
  <c r="G32" i="1" l="1"/>
  <c r="K63" i="1" l="1"/>
  <c r="K59" i="1" s="1"/>
  <c r="J63" i="1"/>
  <c r="J59" i="1" s="1"/>
  <c r="H63" i="1"/>
  <c r="H59" i="1" s="1"/>
  <c r="G63" i="1"/>
  <c r="G59" i="1"/>
  <c r="I59" i="1" s="1"/>
  <c r="J72" i="1"/>
  <c r="K52" i="1"/>
  <c r="J52" i="1"/>
  <c r="K39" i="1"/>
  <c r="J39" i="1"/>
  <c r="K32" i="1"/>
  <c r="L32" i="1" s="1"/>
  <c r="J32" i="1"/>
  <c r="K21" i="1"/>
  <c r="L21" i="1" s="1"/>
  <c r="J21" i="1"/>
  <c r="K20" i="1"/>
  <c r="J20" i="1"/>
  <c r="K19" i="1"/>
  <c r="L22" i="1"/>
  <c r="L23" i="1"/>
  <c r="L24" i="1"/>
  <c r="L25" i="1"/>
  <c r="L26" i="1"/>
  <c r="L27" i="1"/>
  <c r="L28" i="1"/>
  <c r="L29" i="1"/>
  <c r="L30" i="1"/>
  <c r="L31" i="1"/>
  <c r="L33" i="1"/>
  <c r="L34" i="1"/>
  <c r="L35" i="1"/>
  <c r="L36" i="1"/>
  <c r="L37" i="1"/>
  <c r="L38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G21" i="1"/>
  <c r="G20" i="1" s="1"/>
  <c r="G39" i="1"/>
  <c r="H39" i="1"/>
  <c r="H21" i="1"/>
  <c r="H20" i="1" s="1"/>
  <c r="H19" i="1" s="1"/>
  <c r="H32" i="1"/>
  <c r="I21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G52" i="1"/>
  <c r="H52" i="1"/>
  <c r="I53" i="1"/>
  <c r="I54" i="1"/>
  <c r="I55" i="1"/>
  <c r="I56" i="1"/>
  <c r="I57" i="1"/>
  <c r="I58" i="1"/>
  <c r="I60" i="1"/>
  <c r="I61" i="1"/>
  <c r="I62" i="1"/>
  <c r="I64" i="1"/>
  <c r="I65" i="1"/>
  <c r="I66" i="1"/>
  <c r="I67" i="1"/>
  <c r="I68" i="1"/>
  <c r="I69" i="1"/>
  <c r="I70" i="1"/>
  <c r="I71" i="1"/>
  <c r="G72" i="1"/>
  <c r="I72" i="1" s="1"/>
  <c r="I73" i="1"/>
  <c r="I74" i="1"/>
  <c r="I22" i="1"/>
  <c r="L39" i="1" l="1"/>
  <c r="I39" i="1"/>
  <c r="G19" i="1"/>
  <c r="I19" i="1" s="1"/>
  <c r="I52" i="1"/>
  <c r="I63" i="1"/>
  <c r="L59" i="1"/>
  <c r="L20" i="1"/>
  <c r="I20" i="1"/>
  <c r="J19" i="1"/>
  <c r="L19" i="1" s="1"/>
</calcChain>
</file>

<file path=xl/sharedStrings.xml><?xml version="1.0" encoding="utf-8"?>
<sst xmlns="http://schemas.openxmlformats.org/spreadsheetml/2006/main" count="145" uniqueCount="131">
  <si>
    <t>5-ojo VSAFAS „Pinigų srautų ataskaita“</t>
  </si>
  <si>
    <t>2 priedas</t>
  </si>
  <si>
    <t>(Žemesniojo lygio viešojo sektoriaus subjektų, išskyrus mokesčių fondus ir išteklių fondus, pinigų srautų ataskaitos forma)</t>
  </si>
  <si>
    <t>(viešojo sektoriaus subjekto arba viešojo sektoriaus subjektų grupės pavadinimas)</t>
  </si>
  <si>
    <t>(viešojo sektoriaus subjekto, parengusio pinigų srautų ataskaitą (konsoliduotąją pinigų srautų ataskaitą), kodas, adresas)</t>
  </si>
  <si>
    <t>PINIGŲ SRAUTŲ ATASKAITA</t>
  </si>
  <si>
    <t>(data)</t>
  </si>
  <si>
    <t>Eil. Nr.</t>
  </si>
  <si>
    <t>Straipsniai</t>
  </si>
  <si>
    <t xml:space="preserve">Pastabos Nr. </t>
  </si>
  <si>
    <t>Ataskaitinis laikotarpis</t>
  </si>
  <si>
    <t>Praėjęs ataskaitinis laikotarpis</t>
  </si>
  <si>
    <t>Tiesioginiai pinigų srautai</t>
  </si>
  <si>
    <t>Netiesioginiai pinigų srautai</t>
  </si>
  <si>
    <t>Netiesioginiaipinigų srautai</t>
  </si>
  <si>
    <t>3</t>
  </si>
  <si>
    <t>A.</t>
  </si>
  <si>
    <t>PAGRINDINĖS VEIKLOS PINIGŲ SRAUTAI</t>
  </si>
  <si>
    <t>I.</t>
  </si>
  <si>
    <t>Įplaukos</t>
  </si>
  <si>
    <t>I.1.</t>
  </si>
  <si>
    <t>I.1.1</t>
  </si>
  <si>
    <t>Iš valstybės biudžeto</t>
  </si>
  <si>
    <t>I.1.2</t>
  </si>
  <si>
    <t>Iš savivaldybės biudžeto</t>
  </si>
  <si>
    <t>I.1.3</t>
  </si>
  <si>
    <t>Iš ES, užsienio valstybių ir tarptautinių organizacijų</t>
  </si>
  <si>
    <t>I.1.4</t>
  </si>
  <si>
    <t>Iš kitų šaltinių</t>
  </si>
  <si>
    <t>I.2.</t>
  </si>
  <si>
    <t>Iš socialinių įmokų</t>
  </si>
  <si>
    <t>Už suteiktas paslaugas iš pirkėjų</t>
  </si>
  <si>
    <t>I.4</t>
  </si>
  <si>
    <t>Už suteiktas paslaugas iš biudžeto</t>
  </si>
  <si>
    <t>I.5</t>
  </si>
  <si>
    <t>Gautos palūkanos</t>
  </si>
  <si>
    <t>I.6</t>
  </si>
  <si>
    <t>Kitos įplaukos</t>
  </si>
  <si>
    <t>II.</t>
  </si>
  <si>
    <t>Pervestos lėšos</t>
  </si>
  <si>
    <t>II.1</t>
  </si>
  <si>
    <t>Į valstybės biudžetą</t>
  </si>
  <si>
    <t>II.2</t>
  </si>
  <si>
    <t>Į savivaldybių biudžetus</t>
  </si>
  <si>
    <t>II.3.</t>
  </si>
  <si>
    <t>ES, užsienio valstybėms ir tarptautinėms organizacijoms</t>
  </si>
  <si>
    <t>II.4</t>
  </si>
  <si>
    <t xml:space="preserve">Į kitus išteklių fondus </t>
  </si>
  <si>
    <t>II.5</t>
  </si>
  <si>
    <t>II.6</t>
  </si>
  <si>
    <t>Kitiems subjektams</t>
  </si>
  <si>
    <t>III.</t>
  </si>
  <si>
    <t>Išmokos</t>
  </si>
  <si>
    <t>III.1</t>
  </si>
  <si>
    <t>Darbo užmokesčio ir socialinio draudimo</t>
  </si>
  <si>
    <t>III.2</t>
  </si>
  <si>
    <t>Komunalinių paslaugų ir ryšių</t>
  </si>
  <si>
    <t>III.3</t>
  </si>
  <si>
    <t>Komandiruočių</t>
  </si>
  <si>
    <t>III.4</t>
  </si>
  <si>
    <t>Transporto</t>
  </si>
  <si>
    <t>III.5</t>
  </si>
  <si>
    <t>Kvalifikacijos kėlimo</t>
  </si>
  <si>
    <t>III.6</t>
  </si>
  <si>
    <t>Paprastojo remonto ir eksploatavimo</t>
  </si>
  <si>
    <t>III.7</t>
  </si>
  <si>
    <t>Atsargų įsigijimo</t>
  </si>
  <si>
    <t>III.8</t>
  </si>
  <si>
    <t>Socialinių išmokų</t>
  </si>
  <si>
    <t>III.9</t>
  </si>
  <si>
    <t>Nuomos</t>
  </si>
  <si>
    <t>III.10</t>
  </si>
  <si>
    <t>Kitų paslaugų įsigijimo</t>
  </si>
  <si>
    <t>III.11</t>
  </si>
  <si>
    <t>Sumokėtos palūkanos</t>
  </si>
  <si>
    <t>III.12</t>
  </si>
  <si>
    <t>Kitos išmokos</t>
  </si>
  <si>
    <t>B.</t>
  </si>
  <si>
    <t>INVESTICINĖS VEIKLOS PINIGŲ SRAUTAI</t>
  </si>
  <si>
    <t>Ilgalaikio turto (išskyrus finansinį) ir biologinio turto įsigijimas</t>
  </si>
  <si>
    <t>Ilgalaikio turto (išskyrus finansinį) ir biologinio turto perleidimas</t>
  </si>
  <si>
    <t>Ilgalaikio finansinio turto įsigijimas</t>
  </si>
  <si>
    <t>IV.</t>
  </si>
  <si>
    <t>IV.1</t>
  </si>
  <si>
    <t>IV.2</t>
  </si>
  <si>
    <t>IV.3</t>
  </si>
  <si>
    <t>V.</t>
  </si>
  <si>
    <t>VI.</t>
  </si>
  <si>
    <t>VII.</t>
  </si>
  <si>
    <t>C.</t>
  </si>
  <si>
    <t>FINANSINĖS VEIKLOS PINIGŲ SRAUTAI</t>
  </si>
  <si>
    <t>Įplaukos iš gautų paskolų</t>
  </si>
  <si>
    <t>Gautų paskolų grąžinimas</t>
  </si>
  <si>
    <t>Finansinės nuomos (lizingo) įsipareigojimų apmokėjimas</t>
  </si>
  <si>
    <t xml:space="preserve">IV. </t>
  </si>
  <si>
    <t>IV.4</t>
  </si>
  <si>
    <t>Gauti dividendai</t>
  </si>
  <si>
    <t>Kiti finansinės veiklos pinigų srautai</t>
  </si>
  <si>
    <t>D.</t>
  </si>
  <si>
    <t>VALIUTOS KURSŲ PASIKEITIMO ĮTAKA PINIGŲ IR PINIGŲ EKVIVALENTŲ LIKUČIUI</t>
  </si>
  <si>
    <t>Pinigų ir pinigų ekvivalentų padidėjimas (sumažėjimas)</t>
  </si>
  <si>
    <t>Pinigai ir pinigų ekvivalentai ataskaitinio laikotarpio pradžioje</t>
  </si>
  <si>
    <t>Pinigai ir pinigų ekvivalentai ataskaitinio laikotarpio pabaigoje</t>
  </si>
  <si>
    <t xml:space="preserve"> </t>
  </si>
  <si>
    <t>Iš viso</t>
  </si>
  <si>
    <t>Iš mokesčių</t>
  </si>
  <si>
    <t>I.3.</t>
  </si>
  <si>
    <t>I.7</t>
  </si>
  <si>
    <t>Finansavimo sumos kitoms išlaidoms ir atsargoms:</t>
  </si>
  <si>
    <t>Viešojo sektoriaus subjektams</t>
  </si>
  <si>
    <t>Ilgalaikio finansinio turto perleidimas</t>
  </si>
  <si>
    <t>Terminuotųjų indėlių (padidėjimas) sumažėjimas</t>
  </si>
  <si>
    <t>Kiti investicinės veiklos pinigų srautai</t>
  </si>
  <si>
    <t>Gautos finansavimo sumos ilgalaikiam ir biologiniam turtui įsigyti:</t>
  </si>
  <si>
    <t xml:space="preserve">     Iš valstybės biudžeto</t>
  </si>
  <si>
    <t xml:space="preserve">     Iš savivaldybės biudžeto</t>
  </si>
  <si>
    <t xml:space="preserve">     Iš ES, užsienio valstybių ir tarptautinių  organizacijų</t>
  </si>
  <si>
    <t xml:space="preserve">     Iš kitų šaltinių</t>
  </si>
  <si>
    <t xml:space="preserve">Grąžintos ir perduotos finansavimo sumos ilgalaikiam ir biologiniam turtui įsigyti </t>
  </si>
  <si>
    <t xml:space="preserve">     _________________</t>
  </si>
  <si>
    <t xml:space="preserve"> (parašas) </t>
  </si>
  <si>
    <t>(vardas ir pavardė)</t>
  </si>
  <si>
    <t>(vyriausiasis buhalteris (buhalteris)</t>
  </si>
  <si>
    <t>(viešojo sektoriaus subjekto vadovas arba jo įgaliotas administracijos vadovas)</t>
  </si>
  <si>
    <t xml:space="preserve">_____________________________________________________________                      </t>
  </si>
  <si>
    <t>Pateikimo valiuta ir tikslumas: eurais arba tūkstančiais eurų</t>
  </si>
  <si>
    <t>PAGAL  2019.12.31 D. DUOMENIS</t>
  </si>
  <si>
    <t>P13</t>
  </si>
  <si>
    <t>P14</t>
  </si>
  <si>
    <t>P15</t>
  </si>
  <si>
    <t xml:space="preserve">2020.01.15 Nr.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</si>
</sst>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  <charset val="186"/>
    </font>
    <font>
      <sz val="9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Arial"/>
    </font>
    <font>
      <u/>
      <sz val="10"/>
      <name val="Times New Roman"/>
      <family val="1"/>
      <charset val="186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top" wrapText="1"/>
    </xf>
    <xf numFmtId="0" fontId="10" fillId="0" borderId="0" xfId="0" applyFont="1" applyAlignment="1"/>
    <xf numFmtId="0" fontId="10" fillId="0" borderId="5" xfId="0" applyFont="1" applyBorder="1" applyAlignment="1"/>
    <xf numFmtId="0" fontId="10" fillId="0" borderId="0" xfId="0" applyFont="1" applyBorder="1" applyAlignment="1"/>
    <xf numFmtId="0" fontId="10" fillId="0" borderId="0" xfId="0" applyFont="1" applyFill="1" applyAlignment="1"/>
    <xf numFmtId="0" fontId="10" fillId="0" borderId="5" xfId="0" applyFont="1" applyFill="1" applyBorder="1" applyAlignment="1"/>
    <xf numFmtId="0" fontId="10" fillId="0" borderId="0" xfId="0" applyFont="1" applyFill="1" applyBorder="1" applyAlignment="1"/>
    <xf numFmtId="2" fontId="2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3"/>
  <sheetViews>
    <sheetView showGridLines="0" tabSelected="1" zoomScaleSheetLayoutView="100" workbookViewId="0">
      <selection activeCell="G24" sqref="G24:H25"/>
    </sheetView>
  </sheetViews>
  <sheetFormatPr defaultRowHeight="12.75" x14ac:dyDescent="0.2"/>
  <cols>
    <col min="1" max="1" width="5.140625" style="1" customWidth="1"/>
    <col min="2" max="2" width="17.85546875" style="2" customWidth="1"/>
    <col min="3" max="3" width="1.28515625" style="2" customWidth="1"/>
    <col min="4" max="4" width="2.7109375" style="2" customWidth="1"/>
    <col min="5" max="5" width="25.42578125" style="2" customWidth="1"/>
    <col min="6" max="6" width="8.28515625" style="3" customWidth="1"/>
    <col min="7" max="7" width="14.7109375" style="1" customWidth="1"/>
    <col min="8" max="8" width="14.42578125" style="1" customWidth="1"/>
    <col min="9" max="9" width="13.85546875" style="1" customWidth="1"/>
    <col min="10" max="10" width="15.42578125" style="1" customWidth="1"/>
    <col min="11" max="11" width="15.28515625" style="1" customWidth="1"/>
    <col min="12" max="12" width="14.85546875" style="1" customWidth="1"/>
    <col min="13" max="13" width="3.42578125" style="1" customWidth="1"/>
    <col min="14" max="16" width="0" style="1" hidden="1" customWidth="1"/>
    <col min="17" max="17" width="5.28515625" style="1" hidden="1" customWidth="1"/>
    <col min="18" max="19" width="0" style="1" hidden="1" customWidth="1"/>
    <col min="20" max="20" width="5.28515625" style="1" hidden="1" customWidth="1"/>
    <col min="21" max="16384" width="9.140625" style="1"/>
  </cols>
  <sheetData>
    <row r="1" spans="1:12" x14ac:dyDescent="0.2">
      <c r="G1" s="4"/>
      <c r="I1" s="5"/>
      <c r="J1" s="4"/>
      <c r="K1" s="5" t="s">
        <v>0</v>
      </c>
      <c r="L1" s="4"/>
    </row>
    <row r="2" spans="1:12" x14ac:dyDescent="0.2">
      <c r="G2" s="4"/>
      <c r="I2" s="5"/>
      <c r="J2" s="4"/>
      <c r="K2" s="5" t="s">
        <v>1</v>
      </c>
      <c r="L2" s="4"/>
    </row>
    <row r="3" spans="1:12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6"/>
    </row>
    <row r="4" spans="1:12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6"/>
    </row>
    <row r="5" spans="1:12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7"/>
    </row>
    <row r="6" spans="1:12" x14ac:dyDescent="0.2">
      <c r="A6" s="73" t="s">
        <v>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"/>
    </row>
    <row r="7" spans="1:12" ht="12.7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7"/>
    </row>
    <row r="8" spans="1:12" x14ac:dyDescent="0.2">
      <c r="A8" s="31"/>
      <c r="B8" s="31"/>
      <c r="C8" s="31"/>
      <c r="D8" s="31"/>
      <c r="E8" s="95" t="s">
        <v>4</v>
      </c>
      <c r="F8" s="95"/>
      <c r="G8" s="95"/>
      <c r="H8" s="95"/>
      <c r="I8" s="95"/>
      <c r="J8" s="31"/>
      <c r="K8" s="31"/>
      <c r="L8" s="30"/>
    </row>
    <row r="9" spans="1:12" x14ac:dyDescent="0.2">
      <c r="A9" s="94"/>
      <c r="B9" s="94"/>
      <c r="C9" s="94"/>
      <c r="D9" s="94"/>
      <c r="E9" s="94"/>
      <c r="F9" s="94"/>
    </row>
    <row r="10" spans="1:12" x14ac:dyDescent="0.2">
      <c r="A10" s="92" t="s">
        <v>5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6"/>
    </row>
    <row r="11" spans="1:12" x14ac:dyDescent="0.2">
      <c r="A11" s="92" t="s">
        <v>126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6"/>
    </row>
    <row r="12" spans="1:12" x14ac:dyDescent="0.2">
      <c r="A12" s="6"/>
      <c r="B12" s="8"/>
      <c r="C12" s="8"/>
      <c r="D12" s="8"/>
      <c r="E12" s="8"/>
      <c r="F12" s="8"/>
      <c r="G12" s="9"/>
      <c r="H12" s="9"/>
      <c r="I12" s="9"/>
      <c r="J12" s="9"/>
      <c r="K12" s="9"/>
      <c r="L12" s="9"/>
    </row>
    <row r="13" spans="1:12" x14ac:dyDescent="0.2">
      <c r="A13" s="93" t="s">
        <v>130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7"/>
    </row>
    <row r="14" spans="1:12" x14ac:dyDescent="0.2">
      <c r="A14" s="73" t="s">
        <v>6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"/>
    </row>
    <row r="15" spans="1:12" ht="12.75" customHeight="1" x14ac:dyDescent="0.2">
      <c r="A15" s="6"/>
      <c r="B15" s="7"/>
      <c r="C15" s="7"/>
      <c r="D15" s="7"/>
      <c r="E15" s="7"/>
      <c r="F15" s="75" t="s">
        <v>125</v>
      </c>
      <c r="G15" s="75"/>
      <c r="H15" s="75"/>
      <c r="I15" s="75"/>
      <c r="J15" s="75"/>
      <c r="K15" s="75"/>
      <c r="L15" s="75"/>
    </row>
    <row r="16" spans="1:12" ht="24.95" customHeight="1" x14ac:dyDescent="0.2">
      <c r="A16" s="79" t="s">
        <v>7</v>
      </c>
      <c r="B16" s="81" t="s">
        <v>8</v>
      </c>
      <c r="C16" s="82"/>
      <c r="D16" s="82"/>
      <c r="E16" s="83"/>
      <c r="F16" s="87" t="s">
        <v>9</v>
      </c>
      <c r="G16" s="89" t="s">
        <v>10</v>
      </c>
      <c r="H16" s="90"/>
      <c r="I16" s="91"/>
      <c r="J16" s="74" t="s">
        <v>11</v>
      </c>
      <c r="K16" s="74"/>
      <c r="L16" s="74"/>
    </row>
    <row r="17" spans="1:12" ht="38.25" customHeight="1" x14ac:dyDescent="0.2">
      <c r="A17" s="80"/>
      <c r="B17" s="84"/>
      <c r="C17" s="85"/>
      <c r="D17" s="85"/>
      <c r="E17" s="86"/>
      <c r="F17" s="88"/>
      <c r="G17" s="11" t="s">
        <v>12</v>
      </c>
      <c r="H17" s="11" t="s">
        <v>13</v>
      </c>
      <c r="I17" s="11" t="s">
        <v>104</v>
      </c>
      <c r="J17" s="11" t="s">
        <v>12</v>
      </c>
      <c r="K17" s="11" t="s">
        <v>14</v>
      </c>
      <c r="L17" s="11" t="s">
        <v>104</v>
      </c>
    </row>
    <row r="18" spans="1:12" ht="12.75" customHeight="1" x14ac:dyDescent="0.2">
      <c r="A18" s="10">
        <v>1</v>
      </c>
      <c r="B18" s="76">
        <v>2</v>
      </c>
      <c r="C18" s="77"/>
      <c r="D18" s="77"/>
      <c r="E18" s="78"/>
      <c r="F18" s="11" t="s">
        <v>15</v>
      </c>
      <c r="G18" s="11">
        <v>4</v>
      </c>
      <c r="H18" s="11">
        <v>5</v>
      </c>
      <c r="I18" s="11">
        <v>6</v>
      </c>
      <c r="J18" s="11">
        <v>7</v>
      </c>
      <c r="K18" s="11">
        <v>8</v>
      </c>
      <c r="L18" s="11">
        <v>9</v>
      </c>
    </row>
    <row r="19" spans="1:12" s="2" customFormat="1" ht="25.5" customHeight="1" x14ac:dyDescent="0.2">
      <c r="A19" s="26" t="s">
        <v>16</v>
      </c>
      <c r="B19" s="43" t="s">
        <v>17</v>
      </c>
      <c r="C19" s="71"/>
      <c r="D19" s="71"/>
      <c r="E19" s="72"/>
      <c r="F19" s="12"/>
      <c r="G19" s="20">
        <f>SUM(G20)-SUM(G32,G39)</f>
        <v>-580.01000000012573</v>
      </c>
      <c r="H19" s="20">
        <f>SUM(H20)-SUM(H32,H39)</f>
        <v>0</v>
      </c>
      <c r="I19" s="20">
        <f>SUM(G19)+SUM(H19)</f>
        <v>-580.01000000012573</v>
      </c>
      <c r="J19" s="20">
        <f>SUM(J20)-SUM(J32,J39)</f>
        <v>20549.419999999925</v>
      </c>
      <c r="K19" s="20">
        <f>SUM(K20)-SUM(K32,K39)</f>
        <v>0</v>
      </c>
      <c r="L19" s="20">
        <f t="shared" ref="L19:L74" si="0">SUM(J19)+SUM(K19)</f>
        <v>20549.419999999925</v>
      </c>
    </row>
    <row r="20" spans="1:12" s="2" customFormat="1" ht="25.5" customHeight="1" x14ac:dyDescent="0.2">
      <c r="A20" s="17" t="s">
        <v>18</v>
      </c>
      <c r="B20" s="60" t="s">
        <v>19</v>
      </c>
      <c r="C20" s="44"/>
      <c r="D20" s="44"/>
      <c r="E20" s="45"/>
      <c r="F20" s="12" t="s">
        <v>127</v>
      </c>
      <c r="G20" s="20">
        <f>SUM(G21,G27,G28,G29,G30,G31)</f>
        <v>798898.7699999999</v>
      </c>
      <c r="H20" s="20">
        <f>SUM(H21,H27,H28,H29,H30,H31)</f>
        <v>0</v>
      </c>
      <c r="I20" s="20">
        <f>SUM(G20)+SUM(H20)</f>
        <v>798898.7699999999</v>
      </c>
      <c r="J20" s="20">
        <f>SUM(J21,J27,J28,J29,J30,J31)</f>
        <v>745576.07000000007</v>
      </c>
      <c r="K20" s="20">
        <f>SUM(K21,K27,K28,K29,K30,K31)</f>
        <v>0</v>
      </c>
      <c r="L20" s="20">
        <f t="shared" si="0"/>
        <v>745576.07000000007</v>
      </c>
    </row>
    <row r="21" spans="1:12" s="2" customFormat="1" ht="25.5" customHeight="1" x14ac:dyDescent="0.2">
      <c r="A21" s="17" t="s">
        <v>20</v>
      </c>
      <c r="B21" s="60" t="s">
        <v>108</v>
      </c>
      <c r="C21" s="44"/>
      <c r="D21" s="44"/>
      <c r="E21" s="45"/>
      <c r="F21" s="12"/>
      <c r="G21" s="42">
        <f>SUM(G22,G23,G24,G25)</f>
        <v>720448.66999999993</v>
      </c>
      <c r="H21" s="20">
        <f>SUM(H22,H23,H24,H25)</f>
        <v>0</v>
      </c>
      <c r="I21" s="20">
        <f>SUM(G21)+SUM(H21)</f>
        <v>720448.66999999993</v>
      </c>
      <c r="J21" s="20">
        <f>SUM(J22,J23,J24,J25)</f>
        <v>670054.54</v>
      </c>
      <c r="K21" s="20">
        <f>SUM(K22,K23,K24,K25)</f>
        <v>0</v>
      </c>
      <c r="L21" s="20">
        <f t="shared" si="0"/>
        <v>670054.54</v>
      </c>
    </row>
    <row r="22" spans="1:12" s="2" customFormat="1" ht="25.5" customHeight="1" x14ac:dyDescent="0.2">
      <c r="A22" s="22" t="s">
        <v>21</v>
      </c>
      <c r="B22" s="66" t="s">
        <v>22</v>
      </c>
      <c r="C22" s="44"/>
      <c r="D22" s="44"/>
      <c r="E22" s="45"/>
      <c r="F22" s="12"/>
      <c r="G22" s="42">
        <v>112485</v>
      </c>
      <c r="H22" s="20"/>
      <c r="I22" s="20">
        <f>SUM(G22)+SUM(H22)</f>
        <v>112485</v>
      </c>
      <c r="J22" s="20">
        <v>27517</v>
      </c>
      <c r="K22" s="20"/>
      <c r="L22" s="20">
        <f t="shared" si="0"/>
        <v>27517</v>
      </c>
    </row>
    <row r="23" spans="1:12" s="2" customFormat="1" ht="25.5" customHeight="1" x14ac:dyDescent="0.2">
      <c r="A23" s="22" t="s">
        <v>23</v>
      </c>
      <c r="B23" s="66" t="s">
        <v>24</v>
      </c>
      <c r="C23" s="44"/>
      <c r="D23" s="44"/>
      <c r="E23" s="45"/>
      <c r="F23" s="12"/>
      <c r="G23" s="42">
        <v>603278</v>
      </c>
      <c r="H23" s="20"/>
      <c r="I23" s="20">
        <f t="shared" ref="I23:I74" si="1">SUM(G23)+SUM(H23)</f>
        <v>603278</v>
      </c>
      <c r="J23" s="20">
        <v>625252.29</v>
      </c>
      <c r="K23" s="20"/>
      <c r="L23" s="20">
        <f t="shared" si="0"/>
        <v>625252.29</v>
      </c>
    </row>
    <row r="24" spans="1:12" s="2" customFormat="1" ht="25.5" customHeight="1" x14ac:dyDescent="0.2">
      <c r="A24" s="22" t="s">
        <v>25</v>
      </c>
      <c r="B24" s="56" t="s">
        <v>26</v>
      </c>
      <c r="C24" s="44"/>
      <c r="D24" s="44"/>
      <c r="E24" s="45"/>
      <c r="F24" s="12"/>
      <c r="G24" s="42">
        <v>1362.46</v>
      </c>
      <c r="H24" s="20"/>
      <c r="I24" s="20">
        <f t="shared" si="1"/>
        <v>1362.46</v>
      </c>
      <c r="J24" s="20">
        <v>11980.64</v>
      </c>
      <c r="K24" s="20"/>
      <c r="L24" s="20">
        <f t="shared" si="0"/>
        <v>11980.64</v>
      </c>
    </row>
    <row r="25" spans="1:12" s="2" customFormat="1" ht="25.5" customHeight="1" x14ac:dyDescent="0.2">
      <c r="A25" s="22" t="s">
        <v>27</v>
      </c>
      <c r="B25" s="59" t="s">
        <v>28</v>
      </c>
      <c r="C25" s="44"/>
      <c r="D25" s="44"/>
      <c r="E25" s="45"/>
      <c r="F25" s="12"/>
      <c r="G25" s="42">
        <v>3323.21</v>
      </c>
      <c r="H25" s="20"/>
      <c r="I25" s="20">
        <f t="shared" si="1"/>
        <v>3323.21</v>
      </c>
      <c r="J25" s="20">
        <v>5304.61</v>
      </c>
      <c r="K25" s="20"/>
      <c r="L25" s="20">
        <f t="shared" si="0"/>
        <v>5304.61</v>
      </c>
    </row>
    <row r="26" spans="1:12" s="2" customFormat="1" ht="25.5" customHeight="1" x14ac:dyDescent="0.2">
      <c r="A26" s="13" t="s">
        <v>29</v>
      </c>
      <c r="B26" s="59" t="s">
        <v>105</v>
      </c>
      <c r="C26" s="69"/>
      <c r="D26" s="69"/>
      <c r="E26" s="70"/>
      <c r="F26" s="12"/>
      <c r="G26" s="20"/>
      <c r="H26" s="20"/>
      <c r="I26" s="20">
        <f t="shared" si="1"/>
        <v>0</v>
      </c>
      <c r="J26" s="20"/>
      <c r="K26" s="20"/>
      <c r="L26" s="20">
        <f t="shared" si="0"/>
        <v>0</v>
      </c>
    </row>
    <row r="27" spans="1:12" s="2" customFormat="1" ht="25.5" customHeight="1" x14ac:dyDescent="0.2">
      <c r="A27" s="13" t="s">
        <v>106</v>
      </c>
      <c r="B27" s="59" t="s">
        <v>30</v>
      </c>
      <c r="C27" s="69"/>
      <c r="D27" s="69"/>
      <c r="E27" s="70"/>
      <c r="F27" s="12"/>
      <c r="G27" s="20"/>
      <c r="H27" s="20"/>
      <c r="I27" s="20">
        <f t="shared" si="1"/>
        <v>0</v>
      </c>
      <c r="J27" s="20"/>
      <c r="K27" s="20"/>
      <c r="L27" s="20">
        <f t="shared" si="0"/>
        <v>0</v>
      </c>
    </row>
    <row r="28" spans="1:12" s="2" customFormat="1" ht="25.5" customHeight="1" x14ac:dyDescent="0.2">
      <c r="A28" s="22" t="s">
        <v>32</v>
      </c>
      <c r="B28" s="60" t="s">
        <v>31</v>
      </c>
      <c r="C28" s="67"/>
      <c r="D28" s="67"/>
      <c r="E28" s="68"/>
      <c r="F28" s="12"/>
      <c r="G28" s="42">
        <v>42338.400000000001</v>
      </c>
      <c r="H28" s="20"/>
      <c r="I28" s="20">
        <f t="shared" si="1"/>
        <v>42338.400000000001</v>
      </c>
      <c r="J28" s="20">
        <v>37404</v>
      </c>
      <c r="K28" s="20"/>
      <c r="L28" s="20">
        <f t="shared" si="0"/>
        <v>37404</v>
      </c>
    </row>
    <row r="29" spans="1:12" s="2" customFormat="1" ht="25.5" customHeight="1" x14ac:dyDescent="0.2">
      <c r="A29" s="22" t="s">
        <v>34</v>
      </c>
      <c r="B29" s="60" t="s">
        <v>33</v>
      </c>
      <c r="C29" s="44"/>
      <c r="D29" s="44"/>
      <c r="E29" s="45"/>
      <c r="F29" s="12"/>
      <c r="G29" s="42">
        <v>36051.699999999997</v>
      </c>
      <c r="H29" s="20"/>
      <c r="I29" s="20">
        <f t="shared" si="1"/>
        <v>36051.699999999997</v>
      </c>
      <c r="J29" s="20">
        <v>37956.730000000003</v>
      </c>
      <c r="K29" s="20"/>
      <c r="L29" s="20">
        <f t="shared" si="0"/>
        <v>37956.730000000003</v>
      </c>
    </row>
    <row r="30" spans="1:12" s="2" customFormat="1" ht="25.5" customHeight="1" x14ac:dyDescent="0.2">
      <c r="A30" s="22" t="s">
        <v>36</v>
      </c>
      <c r="B30" s="60" t="s">
        <v>35</v>
      </c>
      <c r="C30" s="44"/>
      <c r="D30" s="44"/>
      <c r="E30" s="45"/>
      <c r="F30" s="12"/>
      <c r="G30" s="20"/>
      <c r="H30" s="20"/>
      <c r="I30" s="20">
        <f t="shared" si="1"/>
        <v>0</v>
      </c>
      <c r="J30" s="20"/>
      <c r="K30" s="20"/>
      <c r="L30" s="20">
        <f t="shared" si="0"/>
        <v>0</v>
      </c>
    </row>
    <row r="31" spans="1:12" s="2" customFormat="1" ht="25.5" customHeight="1" x14ac:dyDescent="0.2">
      <c r="A31" s="22" t="s">
        <v>107</v>
      </c>
      <c r="B31" s="60" t="s">
        <v>37</v>
      </c>
      <c r="C31" s="44"/>
      <c r="D31" s="44"/>
      <c r="E31" s="45"/>
      <c r="F31" s="12"/>
      <c r="G31" s="42">
        <v>60</v>
      </c>
      <c r="H31" s="20"/>
      <c r="I31" s="20">
        <f t="shared" si="1"/>
        <v>60</v>
      </c>
      <c r="J31" s="20">
        <v>160.80000000000001</v>
      </c>
      <c r="K31" s="20"/>
      <c r="L31" s="20">
        <f t="shared" si="0"/>
        <v>160.80000000000001</v>
      </c>
    </row>
    <row r="32" spans="1:12" s="2" customFormat="1" ht="25.5" customHeight="1" x14ac:dyDescent="0.2">
      <c r="A32" s="17" t="s">
        <v>38</v>
      </c>
      <c r="B32" s="66" t="s">
        <v>39</v>
      </c>
      <c r="C32" s="44"/>
      <c r="D32" s="44"/>
      <c r="E32" s="45"/>
      <c r="F32" s="12" t="s">
        <v>128</v>
      </c>
      <c r="G32" s="42">
        <f>SUM(G33:G38)</f>
        <v>42374.400000000001</v>
      </c>
      <c r="H32" s="20">
        <f>SUM(H33:H38)</f>
        <v>0</v>
      </c>
      <c r="I32" s="20">
        <f t="shared" si="1"/>
        <v>42374.400000000001</v>
      </c>
      <c r="J32" s="20">
        <f>SUM(J33:J38)</f>
        <v>37564.800000000003</v>
      </c>
      <c r="K32" s="20">
        <f>SUM(K33:K38)</f>
        <v>0</v>
      </c>
      <c r="L32" s="20">
        <f t="shared" si="0"/>
        <v>37564.800000000003</v>
      </c>
    </row>
    <row r="33" spans="1:12" s="2" customFormat="1" ht="25.5" customHeight="1" x14ac:dyDescent="0.2">
      <c r="A33" s="22" t="s">
        <v>40</v>
      </c>
      <c r="B33" s="66" t="s">
        <v>41</v>
      </c>
      <c r="C33" s="44"/>
      <c r="D33" s="44"/>
      <c r="E33" s="45"/>
      <c r="F33" s="12"/>
      <c r="G33" s="20"/>
      <c r="H33" s="20"/>
      <c r="I33" s="20">
        <f t="shared" si="1"/>
        <v>0</v>
      </c>
      <c r="J33" s="20"/>
      <c r="K33" s="20"/>
      <c r="L33" s="20">
        <f t="shared" si="0"/>
        <v>0</v>
      </c>
    </row>
    <row r="34" spans="1:12" s="2" customFormat="1" ht="25.5" customHeight="1" x14ac:dyDescent="0.2">
      <c r="A34" s="22" t="s">
        <v>42</v>
      </c>
      <c r="B34" s="66" t="s">
        <v>43</v>
      </c>
      <c r="C34" s="44"/>
      <c r="D34" s="44"/>
      <c r="E34" s="45"/>
      <c r="F34" s="12"/>
      <c r="G34" s="42">
        <v>42338.400000000001</v>
      </c>
      <c r="H34" s="20"/>
      <c r="I34" s="20">
        <f t="shared" si="1"/>
        <v>42338.400000000001</v>
      </c>
      <c r="J34" s="20">
        <v>37404</v>
      </c>
      <c r="K34" s="20"/>
      <c r="L34" s="20">
        <f t="shared" si="0"/>
        <v>37404</v>
      </c>
    </row>
    <row r="35" spans="1:12" s="2" customFormat="1" ht="25.5" customHeight="1" x14ac:dyDescent="0.2">
      <c r="A35" s="22" t="s">
        <v>44</v>
      </c>
      <c r="B35" s="56" t="s">
        <v>45</v>
      </c>
      <c r="C35" s="44"/>
      <c r="D35" s="44"/>
      <c r="E35" s="45"/>
      <c r="F35" s="12"/>
      <c r="G35" s="20"/>
      <c r="H35" s="20"/>
      <c r="I35" s="20">
        <f t="shared" si="1"/>
        <v>0</v>
      </c>
      <c r="J35" s="20"/>
      <c r="K35" s="20"/>
      <c r="L35" s="20">
        <f t="shared" si="0"/>
        <v>0</v>
      </c>
    </row>
    <row r="36" spans="1:12" s="2" customFormat="1" ht="25.5" customHeight="1" x14ac:dyDescent="0.2">
      <c r="A36" s="22" t="s">
        <v>46</v>
      </c>
      <c r="B36" s="59" t="s">
        <v>47</v>
      </c>
      <c r="C36" s="44"/>
      <c r="D36" s="44"/>
      <c r="E36" s="45"/>
      <c r="F36" s="12"/>
      <c r="G36" s="20"/>
      <c r="H36" s="20"/>
      <c r="I36" s="20">
        <f t="shared" si="1"/>
        <v>0</v>
      </c>
      <c r="J36" s="20"/>
      <c r="K36" s="20"/>
      <c r="L36" s="20">
        <f t="shared" si="0"/>
        <v>0</v>
      </c>
    </row>
    <row r="37" spans="1:12" s="2" customFormat="1" ht="25.5" customHeight="1" x14ac:dyDescent="0.2">
      <c r="A37" s="22" t="s">
        <v>48</v>
      </c>
      <c r="B37" s="56" t="s">
        <v>109</v>
      </c>
      <c r="C37" s="44"/>
      <c r="D37" s="44"/>
      <c r="E37" s="45"/>
      <c r="F37" s="12"/>
      <c r="G37" s="20"/>
      <c r="H37" s="20"/>
      <c r="I37" s="20">
        <f t="shared" si="1"/>
        <v>0</v>
      </c>
      <c r="J37" s="20"/>
      <c r="K37" s="20"/>
      <c r="L37" s="20">
        <f t="shared" si="0"/>
        <v>0</v>
      </c>
    </row>
    <row r="38" spans="1:12" s="2" customFormat="1" ht="25.5" customHeight="1" x14ac:dyDescent="0.2">
      <c r="A38" s="22" t="s">
        <v>49</v>
      </c>
      <c r="B38" s="66" t="s">
        <v>50</v>
      </c>
      <c r="C38" s="44"/>
      <c r="D38" s="44"/>
      <c r="E38" s="45"/>
      <c r="F38" s="12"/>
      <c r="G38" s="42">
        <v>36</v>
      </c>
      <c r="H38" s="20"/>
      <c r="I38" s="20">
        <f t="shared" si="1"/>
        <v>36</v>
      </c>
      <c r="J38" s="20">
        <v>160.80000000000001</v>
      </c>
      <c r="K38" s="20"/>
      <c r="L38" s="20">
        <f t="shared" si="0"/>
        <v>160.80000000000001</v>
      </c>
    </row>
    <row r="39" spans="1:12" s="2" customFormat="1" ht="25.5" customHeight="1" x14ac:dyDescent="0.2">
      <c r="A39" s="17" t="s">
        <v>51</v>
      </c>
      <c r="B39" s="66" t="s">
        <v>52</v>
      </c>
      <c r="C39" s="44"/>
      <c r="D39" s="44"/>
      <c r="E39" s="45"/>
      <c r="F39" s="12" t="s">
        <v>129</v>
      </c>
      <c r="G39" s="20">
        <f>SUM(G40:G51)</f>
        <v>757104.38</v>
      </c>
      <c r="H39" s="20">
        <f>SUM(H40:H51)</f>
        <v>0</v>
      </c>
      <c r="I39" s="20">
        <f t="shared" si="1"/>
        <v>757104.38</v>
      </c>
      <c r="J39" s="20">
        <f>SUM(J40:J51)</f>
        <v>687461.85000000009</v>
      </c>
      <c r="K39" s="20">
        <f>SUM(K40:K51)</f>
        <v>0</v>
      </c>
      <c r="L39" s="20">
        <f t="shared" si="0"/>
        <v>687461.85000000009</v>
      </c>
    </row>
    <row r="40" spans="1:12" s="2" customFormat="1" ht="25.5" customHeight="1" x14ac:dyDescent="0.2">
      <c r="A40" s="23" t="s">
        <v>53</v>
      </c>
      <c r="B40" s="59" t="s">
        <v>54</v>
      </c>
      <c r="C40" s="44"/>
      <c r="D40" s="44"/>
      <c r="E40" s="45"/>
      <c r="F40" s="12"/>
      <c r="G40" s="42">
        <v>663473.79</v>
      </c>
      <c r="H40" s="20"/>
      <c r="I40" s="20">
        <f t="shared" si="1"/>
        <v>663473.79</v>
      </c>
      <c r="J40" s="20">
        <v>634316.85</v>
      </c>
      <c r="K40" s="20"/>
      <c r="L40" s="20">
        <f t="shared" si="0"/>
        <v>634316.85</v>
      </c>
    </row>
    <row r="41" spans="1:12" s="2" customFormat="1" ht="25.5" customHeight="1" x14ac:dyDescent="0.2">
      <c r="A41" s="23" t="s">
        <v>55</v>
      </c>
      <c r="B41" s="59" t="s">
        <v>56</v>
      </c>
      <c r="C41" s="44"/>
      <c r="D41" s="44"/>
      <c r="E41" s="45"/>
      <c r="F41" s="12"/>
      <c r="G41" s="42">
        <v>27094</v>
      </c>
      <c r="H41" s="20"/>
      <c r="I41" s="20">
        <f t="shared" si="1"/>
        <v>27094</v>
      </c>
      <c r="J41" s="20">
        <v>14380</v>
      </c>
      <c r="K41" s="20"/>
      <c r="L41" s="20">
        <f t="shared" si="0"/>
        <v>14380</v>
      </c>
    </row>
    <row r="42" spans="1:12" s="2" customFormat="1" ht="25.5" customHeight="1" x14ac:dyDescent="0.2">
      <c r="A42" s="23" t="s">
        <v>57</v>
      </c>
      <c r="B42" s="59" t="s">
        <v>58</v>
      </c>
      <c r="C42" s="44"/>
      <c r="D42" s="44"/>
      <c r="E42" s="45"/>
      <c r="F42" s="12"/>
      <c r="G42" s="42">
        <v>293.45999999999998</v>
      </c>
      <c r="H42" s="20"/>
      <c r="I42" s="20">
        <f t="shared" si="1"/>
        <v>293.45999999999998</v>
      </c>
      <c r="J42" s="20">
        <v>323.91000000000003</v>
      </c>
      <c r="K42" s="20"/>
      <c r="L42" s="20">
        <f t="shared" si="0"/>
        <v>323.91000000000003</v>
      </c>
    </row>
    <row r="43" spans="1:12" s="2" customFormat="1" ht="25.5" customHeight="1" x14ac:dyDescent="0.2">
      <c r="A43" s="23" t="s">
        <v>59</v>
      </c>
      <c r="B43" s="59" t="s">
        <v>60</v>
      </c>
      <c r="C43" s="44"/>
      <c r="D43" s="44"/>
      <c r="E43" s="45"/>
      <c r="F43" s="12"/>
      <c r="G43" s="42">
        <v>1316.81</v>
      </c>
      <c r="H43" s="20"/>
      <c r="I43" s="20">
        <f t="shared" si="1"/>
        <v>1316.81</v>
      </c>
      <c r="J43" s="20">
        <v>2683.56</v>
      </c>
      <c r="K43" s="20"/>
      <c r="L43" s="20">
        <f t="shared" si="0"/>
        <v>2683.56</v>
      </c>
    </row>
    <row r="44" spans="1:12" s="2" customFormat="1" ht="25.5" customHeight="1" x14ac:dyDescent="0.2">
      <c r="A44" s="23" t="s">
        <v>61</v>
      </c>
      <c r="B44" s="59" t="s">
        <v>62</v>
      </c>
      <c r="C44" s="44"/>
      <c r="D44" s="44"/>
      <c r="E44" s="45"/>
      <c r="F44" s="12"/>
      <c r="G44" s="42">
        <v>1479.5</v>
      </c>
      <c r="H44" s="20"/>
      <c r="I44" s="20">
        <f t="shared" si="1"/>
        <v>1479.5</v>
      </c>
      <c r="J44" s="20">
        <v>493.26</v>
      </c>
      <c r="K44" s="20"/>
      <c r="L44" s="20">
        <f t="shared" si="0"/>
        <v>493.26</v>
      </c>
    </row>
    <row r="45" spans="1:12" s="2" customFormat="1" ht="25.5" customHeight="1" x14ac:dyDescent="0.2">
      <c r="A45" s="23" t="s">
        <v>63</v>
      </c>
      <c r="B45" s="59" t="s">
        <v>64</v>
      </c>
      <c r="C45" s="44"/>
      <c r="D45" s="44"/>
      <c r="E45" s="45"/>
      <c r="F45" s="12"/>
      <c r="G45" s="42">
        <v>3034</v>
      </c>
      <c r="H45" s="20"/>
      <c r="I45" s="20">
        <f t="shared" si="1"/>
        <v>3034</v>
      </c>
      <c r="J45" s="20">
        <v>1600</v>
      </c>
      <c r="K45" s="20"/>
      <c r="L45" s="20">
        <f t="shared" si="0"/>
        <v>1600</v>
      </c>
    </row>
    <row r="46" spans="1:12" s="2" customFormat="1" ht="25.5" customHeight="1" x14ac:dyDescent="0.2">
      <c r="A46" s="23" t="s">
        <v>65</v>
      </c>
      <c r="B46" s="60" t="s">
        <v>66</v>
      </c>
      <c r="C46" s="44"/>
      <c r="D46" s="44"/>
      <c r="E46" s="45"/>
      <c r="F46" s="12"/>
      <c r="G46" s="42">
        <v>32392.16</v>
      </c>
      <c r="H46" s="20"/>
      <c r="I46" s="20">
        <f t="shared" si="1"/>
        <v>32392.16</v>
      </c>
      <c r="J46" s="20">
        <v>16942.900000000001</v>
      </c>
      <c r="K46" s="20"/>
      <c r="L46" s="20">
        <f t="shared" si="0"/>
        <v>16942.900000000001</v>
      </c>
    </row>
    <row r="47" spans="1:12" s="2" customFormat="1" ht="25.5" customHeight="1" x14ac:dyDescent="0.2">
      <c r="A47" s="23" t="s">
        <v>67</v>
      </c>
      <c r="B47" s="60" t="s">
        <v>68</v>
      </c>
      <c r="C47" s="44"/>
      <c r="D47" s="44"/>
      <c r="E47" s="45"/>
      <c r="F47" s="12"/>
      <c r="G47" s="42">
        <v>4481</v>
      </c>
      <c r="H47" s="20"/>
      <c r="I47" s="20">
        <f t="shared" si="1"/>
        <v>4481</v>
      </c>
      <c r="J47" s="20">
        <v>3189</v>
      </c>
      <c r="K47" s="20"/>
      <c r="L47" s="20">
        <f t="shared" si="0"/>
        <v>3189</v>
      </c>
    </row>
    <row r="48" spans="1:12" s="2" customFormat="1" ht="25.5" customHeight="1" x14ac:dyDescent="0.2">
      <c r="A48" s="23" t="s">
        <v>69</v>
      </c>
      <c r="B48" s="60" t="s">
        <v>70</v>
      </c>
      <c r="C48" s="44"/>
      <c r="D48" s="44"/>
      <c r="E48" s="45"/>
      <c r="F48" s="12"/>
      <c r="G48" s="42"/>
      <c r="H48" s="20"/>
      <c r="I48" s="20">
        <f t="shared" si="1"/>
        <v>0</v>
      </c>
      <c r="J48" s="20"/>
      <c r="K48" s="20"/>
      <c r="L48" s="20">
        <f t="shared" si="0"/>
        <v>0</v>
      </c>
    </row>
    <row r="49" spans="1:12" s="2" customFormat="1" ht="25.5" customHeight="1" x14ac:dyDescent="0.2">
      <c r="A49" s="23" t="s">
        <v>71</v>
      </c>
      <c r="B49" s="60" t="s">
        <v>72</v>
      </c>
      <c r="C49" s="44"/>
      <c r="D49" s="44"/>
      <c r="E49" s="45"/>
      <c r="F49" s="12"/>
      <c r="G49" s="42">
        <v>23529.7</v>
      </c>
      <c r="H49" s="20"/>
      <c r="I49" s="20">
        <f t="shared" si="1"/>
        <v>23529.7</v>
      </c>
      <c r="J49" s="20">
        <v>13532.37</v>
      </c>
      <c r="K49" s="20"/>
      <c r="L49" s="20">
        <f t="shared" si="0"/>
        <v>13532.37</v>
      </c>
    </row>
    <row r="50" spans="1:12" s="2" customFormat="1" ht="25.5" customHeight="1" x14ac:dyDescent="0.2">
      <c r="A50" s="23" t="s">
        <v>73</v>
      </c>
      <c r="B50" s="60" t="s">
        <v>74</v>
      </c>
      <c r="C50" s="44"/>
      <c r="D50" s="44"/>
      <c r="E50" s="45"/>
      <c r="F50" s="12"/>
      <c r="G50" s="42">
        <v>9.9600000000000009</v>
      </c>
      <c r="H50" s="20"/>
      <c r="I50" s="20">
        <f t="shared" si="1"/>
        <v>9.9600000000000009</v>
      </c>
      <c r="J50" s="20"/>
      <c r="K50" s="20"/>
      <c r="L50" s="20">
        <f t="shared" si="0"/>
        <v>0</v>
      </c>
    </row>
    <row r="51" spans="1:12" s="2" customFormat="1" ht="25.5" customHeight="1" x14ac:dyDescent="0.2">
      <c r="A51" s="23" t="s">
        <v>75</v>
      </c>
      <c r="B51" s="60" t="s">
        <v>76</v>
      </c>
      <c r="C51" s="44"/>
      <c r="D51" s="44"/>
      <c r="E51" s="45"/>
      <c r="F51" s="12"/>
      <c r="G51" s="20"/>
      <c r="H51" s="20"/>
      <c r="I51" s="20">
        <f t="shared" si="1"/>
        <v>0</v>
      </c>
      <c r="J51" s="20"/>
      <c r="K51" s="20"/>
      <c r="L51" s="20">
        <f t="shared" si="0"/>
        <v>0</v>
      </c>
    </row>
    <row r="52" spans="1:12" s="2" customFormat="1" ht="25.5" customHeight="1" x14ac:dyDescent="0.2">
      <c r="A52" s="26" t="s">
        <v>77</v>
      </c>
      <c r="B52" s="43" t="s">
        <v>78</v>
      </c>
      <c r="C52" s="71"/>
      <c r="D52" s="71"/>
      <c r="E52" s="72"/>
      <c r="F52" s="12"/>
      <c r="G52" s="42">
        <f>SUM(G53:G55)</f>
        <v>2400</v>
      </c>
      <c r="H52" s="20">
        <f>SUM(H53:H55)</f>
        <v>0</v>
      </c>
      <c r="I52" s="20">
        <f t="shared" si="1"/>
        <v>2400</v>
      </c>
      <c r="J52" s="20">
        <f>SUM(J53:J55)</f>
        <v>21100</v>
      </c>
      <c r="K52" s="20">
        <f>SUM(K53:K55)</f>
        <v>0</v>
      </c>
      <c r="L52" s="20">
        <f t="shared" si="0"/>
        <v>21100</v>
      </c>
    </row>
    <row r="53" spans="1:12" s="2" customFormat="1" ht="25.5" customHeight="1" x14ac:dyDescent="0.2">
      <c r="A53" s="17" t="s">
        <v>18</v>
      </c>
      <c r="B53" s="56" t="s">
        <v>79</v>
      </c>
      <c r="C53" s="57"/>
      <c r="D53" s="57"/>
      <c r="E53" s="58"/>
      <c r="F53" s="12"/>
      <c r="G53" s="42">
        <v>2400</v>
      </c>
      <c r="H53" s="20"/>
      <c r="I53" s="20">
        <f t="shared" si="1"/>
        <v>2400</v>
      </c>
      <c r="J53" s="20">
        <v>21100</v>
      </c>
      <c r="K53" s="20"/>
      <c r="L53" s="20">
        <f t="shared" si="0"/>
        <v>21100</v>
      </c>
    </row>
    <row r="54" spans="1:12" s="2" customFormat="1" ht="25.5" customHeight="1" x14ac:dyDescent="0.2">
      <c r="A54" s="17" t="s">
        <v>38</v>
      </c>
      <c r="B54" s="46" t="s">
        <v>80</v>
      </c>
      <c r="C54" s="47"/>
      <c r="D54" s="47"/>
      <c r="E54" s="48"/>
      <c r="F54" s="12"/>
      <c r="G54" s="20"/>
      <c r="H54" s="20"/>
      <c r="I54" s="20">
        <f t="shared" si="1"/>
        <v>0</v>
      </c>
      <c r="J54" s="20"/>
      <c r="K54" s="20"/>
      <c r="L54" s="20">
        <f t="shared" si="0"/>
        <v>0</v>
      </c>
    </row>
    <row r="55" spans="1:12" s="2" customFormat="1" ht="25.5" customHeight="1" x14ac:dyDescent="0.2">
      <c r="A55" s="17" t="s">
        <v>51</v>
      </c>
      <c r="B55" s="46" t="s">
        <v>81</v>
      </c>
      <c r="C55" s="47"/>
      <c r="D55" s="47"/>
      <c r="E55" s="48"/>
      <c r="F55" s="12"/>
      <c r="G55" s="20"/>
      <c r="H55" s="20"/>
      <c r="I55" s="20">
        <f t="shared" si="1"/>
        <v>0</v>
      </c>
      <c r="J55" s="20"/>
      <c r="K55" s="20"/>
      <c r="L55" s="20">
        <f t="shared" si="0"/>
        <v>0</v>
      </c>
    </row>
    <row r="56" spans="1:12" s="2" customFormat="1" ht="25.5" customHeight="1" x14ac:dyDescent="0.2">
      <c r="A56" s="17" t="s">
        <v>82</v>
      </c>
      <c r="B56" s="14" t="s">
        <v>110</v>
      </c>
      <c r="C56" s="15"/>
      <c r="D56" s="15"/>
      <c r="E56" s="16"/>
      <c r="F56" s="12"/>
      <c r="G56" s="20"/>
      <c r="H56" s="20"/>
      <c r="I56" s="20">
        <f t="shared" si="1"/>
        <v>0</v>
      </c>
      <c r="J56" s="20"/>
      <c r="K56" s="20"/>
      <c r="L56" s="20">
        <f t="shared" si="0"/>
        <v>0</v>
      </c>
    </row>
    <row r="57" spans="1:12" s="2" customFormat="1" ht="25.5" customHeight="1" x14ac:dyDescent="0.2">
      <c r="A57" s="17" t="s">
        <v>86</v>
      </c>
      <c r="B57" s="56" t="s">
        <v>111</v>
      </c>
      <c r="C57" s="57"/>
      <c r="D57" s="57"/>
      <c r="E57" s="58"/>
      <c r="F57" s="12"/>
      <c r="G57" s="20"/>
      <c r="H57" s="20"/>
      <c r="I57" s="20">
        <f t="shared" si="1"/>
        <v>0</v>
      </c>
      <c r="J57" s="20"/>
      <c r="K57" s="20"/>
      <c r="L57" s="20">
        <f t="shared" si="0"/>
        <v>0</v>
      </c>
    </row>
    <row r="58" spans="1:12" s="2" customFormat="1" ht="25.5" customHeight="1" x14ac:dyDescent="0.2">
      <c r="A58" s="17" t="s">
        <v>87</v>
      </c>
      <c r="B58" s="46" t="s">
        <v>112</v>
      </c>
      <c r="C58" s="47"/>
      <c r="D58" s="47"/>
      <c r="E58" s="48"/>
      <c r="F58" s="12"/>
      <c r="G58" s="20"/>
      <c r="H58" s="20"/>
      <c r="I58" s="20">
        <f t="shared" si="1"/>
        <v>0</v>
      </c>
      <c r="J58" s="20"/>
      <c r="K58" s="20"/>
      <c r="L58" s="20">
        <f t="shared" si="0"/>
        <v>0</v>
      </c>
    </row>
    <row r="59" spans="1:12" s="2" customFormat="1" ht="25.5" customHeight="1" x14ac:dyDescent="0.2">
      <c r="A59" s="26" t="s">
        <v>89</v>
      </c>
      <c r="B59" s="43" t="s">
        <v>90</v>
      </c>
      <c r="C59" s="71"/>
      <c r="D59" s="71"/>
      <c r="E59" s="72"/>
      <c r="F59" s="12"/>
      <c r="G59" s="42">
        <f>SUM(G60)-SUM(G61)-SUM(G62)+SUM(G63)-SUM(G68)+SUM(G69)+SUM(G70)</f>
        <v>3000</v>
      </c>
      <c r="H59" s="20">
        <f>SUM(H60)-SUM(H61)-SUM(H62)+SUM(H63)-SUM(H68)+SUM(H69)+SUM(H70)</f>
        <v>0</v>
      </c>
      <c r="I59" s="20">
        <f t="shared" si="1"/>
        <v>3000</v>
      </c>
      <c r="J59" s="20">
        <f>SUM(J60)-SUM(J61)-SUM(J62)+SUM(J63)-SUM(J68)+SUM(J69)+SUM(J70)</f>
        <v>3500</v>
      </c>
      <c r="K59" s="20">
        <f>SUM(K60)-SUM(K61)-SUM(K62)+SUM(K63)-SUM(K68)+SUM(K69)+SUM(K70)</f>
        <v>0</v>
      </c>
      <c r="L59" s="20">
        <f t="shared" si="0"/>
        <v>3500</v>
      </c>
    </row>
    <row r="60" spans="1:12" s="2" customFormat="1" ht="25.5" customHeight="1" x14ac:dyDescent="0.2">
      <c r="A60" s="17" t="s">
        <v>18</v>
      </c>
      <c r="B60" s="66" t="s">
        <v>91</v>
      </c>
      <c r="C60" s="44"/>
      <c r="D60" s="44"/>
      <c r="E60" s="45"/>
      <c r="F60" s="12"/>
      <c r="G60" s="20"/>
      <c r="H60" s="20"/>
      <c r="I60" s="20">
        <f t="shared" si="1"/>
        <v>0</v>
      </c>
      <c r="J60" s="20"/>
      <c r="K60" s="20"/>
      <c r="L60" s="20">
        <f t="shared" si="0"/>
        <v>0</v>
      </c>
    </row>
    <row r="61" spans="1:12" s="2" customFormat="1" ht="25.5" customHeight="1" x14ac:dyDescent="0.2">
      <c r="A61" s="17" t="s">
        <v>38</v>
      </c>
      <c r="B61" s="66" t="s">
        <v>92</v>
      </c>
      <c r="C61" s="44"/>
      <c r="D61" s="44"/>
      <c r="E61" s="45"/>
      <c r="F61" s="12"/>
      <c r="G61" s="20"/>
      <c r="H61" s="20"/>
      <c r="I61" s="20">
        <f t="shared" si="1"/>
        <v>0</v>
      </c>
      <c r="J61" s="20"/>
      <c r="K61" s="20"/>
      <c r="L61" s="20">
        <f t="shared" si="0"/>
        <v>0</v>
      </c>
    </row>
    <row r="62" spans="1:12" s="2" customFormat="1" ht="25.5" customHeight="1" x14ac:dyDescent="0.2">
      <c r="A62" s="17" t="s">
        <v>51</v>
      </c>
      <c r="B62" s="56" t="s">
        <v>93</v>
      </c>
      <c r="C62" s="57"/>
      <c r="D62" s="57"/>
      <c r="E62" s="58"/>
      <c r="F62" s="12"/>
      <c r="G62" s="20"/>
      <c r="H62" s="20"/>
      <c r="I62" s="20">
        <f t="shared" si="1"/>
        <v>0</v>
      </c>
      <c r="J62" s="20"/>
      <c r="K62" s="20"/>
      <c r="L62" s="20">
        <f t="shared" si="0"/>
        <v>0</v>
      </c>
    </row>
    <row r="63" spans="1:12" s="2" customFormat="1" ht="25.5" customHeight="1" x14ac:dyDescent="0.2">
      <c r="A63" s="17" t="s">
        <v>94</v>
      </c>
      <c r="B63" s="56" t="s">
        <v>113</v>
      </c>
      <c r="C63" s="57"/>
      <c r="D63" s="57"/>
      <c r="E63" s="58"/>
      <c r="F63" s="12"/>
      <c r="G63" s="42">
        <f>SUM(G64:G67)</f>
        <v>3000</v>
      </c>
      <c r="H63" s="20">
        <f>SUM(H64:H67)</f>
        <v>0</v>
      </c>
      <c r="I63" s="20">
        <f t="shared" si="1"/>
        <v>3000</v>
      </c>
      <c r="J63" s="20">
        <f>SUM(J64:J67)</f>
        <v>3500</v>
      </c>
      <c r="K63" s="20">
        <f>SUM(K64:K67)</f>
        <v>0</v>
      </c>
      <c r="L63" s="20">
        <f t="shared" si="0"/>
        <v>3500</v>
      </c>
    </row>
    <row r="64" spans="1:12" s="2" customFormat="1" ht="25.5" customHeight="1" x14ac:dyDescent="0.2">
      <c r="A64" s="22" t="s">
        <v>83</v>
      </c>
      <c r="B64" s="66" t="s">
        <v>114</v>
      </c>
      <c r="C64" s="44"/>
      <c r="D64" s="44"/>
      <c r="E64" s="45"/>
      <c r="F64" s="12"/>
      <c r="G64" s="42">
        <v>3000</v>
      </c>
      <c r="H64" s="20"/>
      <c r="I64" s="20">
        <f t="shared" si="1"/>
        <v>3000</v>
      </c>
      <c r="J64" s="20">
        <v>3500</v>
      </c>
      <c r="K64" s="20"/>
      <c r="L64" s="20">
        <f t="shared" si="0"/>
        <v>3500</v>
      </c>
    </row>
    <row r="65" spans="1:13" s="2" customFormat="1" ht="25.5" customHeight="1" x14ac:dyDescent="0.2">
      <c r="A65" s="22" t="s">
        <v>84</v>
      </c>
      <c r="B65" s="66" t="s">
        <v>115</v>
      </c>
      <c r="C65" s="44"/>
      <c r="D65" s="44"/>
      <c r="E65" s="45"/>
      <c r="F65" s="12"/>
      <c r="G65" s="20"/>
      <c r="H65" s="20"/>
      <c r="I65" s="20">
        <f t="shared" si="1"/>
        <v>0</v>
      </c>
      <c r="J65" s="20"/>
      <c r="K65" s="20"/>
      <c r="L65" s="20">
        <f t="shared" si="0"/>
        <v>0</v>
      </c>
    </row>
    <row r="66" spans="1:13" s="2" customFormat="1" ht="25.5" customHeight="1" x14ac:dyDescent="0.2">
      <c r="A66" s="22" t="s">
        <v>85</v>
      </c>
      <c r="B66" s="56" t="s">
        <v>116</v>
      </c>
      <c r="C66" s="44"/>
      <c r="D66" s="44"/>
      <c r="E66" s="45"/>
      <c r="F66" s="12"/>
      <c r="G66" s="20"/>
      <c r="H66" s="20"/>
      <c r="I66" s="20">
        <f t="shared" si="1"/>
        <v>0</v>
      </c>
      <c r="J66" s="20"/>
      <c r="K66" s="20"/>
      <c r="L66" s="20">
        <f t="shared" si="0"/>
        <v>0</v>
      </c>
    </row>
    <row r="67" spans="1:13" s="2" customFormat="1" ht="25.5" customHeight="1" x14ac:dyDescent="0.2">
      <c r="A67" s="22" t="s">
        <v>95</v>
      </c>
      <c r="B67" s="66" t="s">
        <v>117</v>
      </c>
      <c r="C67" s="44"/>
      <c r="D67" s="44"/>
      <c r="E67" s="45"/>
      <c r="F67" s="12"/>
      <c r="G67" s="20"/>
      <c r="H67" s="20"/>
      <c r="I67" s="20">
        <f t="shared" si="1"/>
        <v>0</v>
      </c>
      <c r="J67" s="20"/>
      <c r="K67" s="20"/>
      <c r="L67" s="20">
        <f t="shared" si="0"/>
        <v>0</v>
      </c>
    </row>
    <row r="68" spans="1:13" s="2" customFormat="1" ht="25.5" customHeight="1" x14ac:dyDescent="0.2">
      <c r="A68" s="22" t="s">
        <v>86</v>
      </c>
      <c r="B68" s="46" t="s">
        <v>118</v>
      </c>
      <c r="C68" s="47"/>
      <c r="D68" s="47"/>
      <c r="E68" s="48"/>
      <c r="F68" s="12"/>
      <c r="G68" s="20"/>
      <c r="H68" s="20"/>
      <c r="I68" s="20">
        <f t="shared" si="1"/>
        <v>0</v>
      </c>
      <c r="J68" s="20"/>
      <c r="K68" s="20"/>
      <c r="L68" s="20">
        <f t="shared" si="0"/>
        <v>0</v>
      </c>
    </row>
    <row r="69" spans="1:13" s="2" customFormat="1" ht="25.5" customHeight="1" x14ac:dyDescent="0.2">
      <c r="A69" s="22" t="s">
        <v>87</v>
      </c>
      <c r="B69" s="46" t="s">
        <v>96</v>
      </c>
      <c r="C69" s="64"/>
      <c r="D69" s="64"/>
      <c r="E69" s="65"/>
      <c r="F69" s="12"/>
      <c r="G69" s="20"/>
      <c r="H69" s="20"/>
      <c r="I69" s="20">
        <f t="shared" si="1"/>
        <v>0</v>
      </c>
      <c r="J69" s="20"/>
      <c r="K69" s="20"/>
      <c r="L69" s="20">
        <f t="shared" si="0"/>
        <v>0</v>
      </c>
    </row>
    <row r="70" spans="1:13" s="2" customFormat="1" ht="25.5" customHeight="1" x14ac:dyDescent="0.2">
      <c r="A70" s="22" t="s">
        <v>88</v>
      </c>
      <c r="B70" s="60" t="s">
        <v>97</v>
      </c>
      <c r="C70" s="44"/>
      <c r="D70" s="44"/>
      <c r="E70" s="45"/>
      <c r="F70" s="12"/>
      <c r="G70" s="20"/>
      <c r="H70" s="20"/>
      <c r="I70" s="20">
        <f t="shared" si="1"/>
        <v>0</v>
      </c>
      <c r="J70" s="20"/>
      <c r="K70" s="20"/>
      <c r="L70" s="20">
        <f t="shared" si="0"/>
        <v>0</v>
      </c>
    </row>
    <row r="71" spans="1:13" s="2" customFormat="1" ht="25.5" customHeight="1" x14ac:dyDescent="0.2">
      <c r="A71" s="26" t="s">
        <v>98</v>
      </c>
      <c r="B71" s="61" t="s">
        <v>99</v>
      </c>
      <c r="C71" s="62"/>
      <c r="D71" s="62"/>
      <c r="E71" s="63"/>
      <c r="F71" s="12"/>
      <c r="G71" s="20"/>
      <c r="H71" s="20"/>
      <c r="I71" s="20">
        <f t="shared" si="1"/>
        <v>0</v>
      </c>
      <c r="J71" s="20"/>
      <c r="K71" s="20"/>
      <c r="L71" s="20">
        <f t="shared" si="0"/>
        <v>0</v>
      </c>
    </row>
    <row r="72" spans="1:13" s="2" customFormat="1" ht="25.5" customHeight="1" x14ac:dyDescent="0.2">
      <c r="A72" s="26"/>
      <c r="B72" s="43" t="s">
        <v>100</v>
      </c>
      <c r="C72" s="44"/>
      <c r="D72" s="44"/>
      <c r="E72" s="45"/>
      <c r="F72" s="12"/>
      <c r="G72" s="20">
        <f>SUM(G74)-SUM(G73)</f>
        <v>-2980.01</v>
      </c>
      <c r="H72" s="20"/>
      <c r="I72" s="20">
        <f t="shared" si="1"/>
        <v>-2980.01</v>
      </c>
      <c r="J72" s="20">
        <f>SUM(J74)-SUM(J73)</f>
        <v>2949.4200000000005</v>
      </c>
      <c r="K72" s="20"/>
      <c r="L72" s="20">
        <f t="shared" si="0"/>
        <v>2949.4200000000005</v>
      </c>
    </row>
    <row r="73" spans="1:13" s="2" customFormat="1" ht="25.5" customHeight="1" x14ac:dyDescent="0.2">
      <c r="A73" s="25"/>
      <c r="B73" s="43" t="s">
        <v>101</v>
      </c>
      <c r="C73" s="44"/>
      <c r="D73" s="44"/>
      <c r="E73" s="45"/>
      <c r="F73" s="12"/>
      <c r="G73" s="20">
        <v>6772.89</v>
      </c>
      <c r="H73" s="20"/>
      <c r="I73" s="20">
        <f t="shared" si="1"/>
        <v>6772.89</v>
      </c>
      <c r="J73" s="20">
        <v>3823.47</v>
      </c>
      <c r="K73" s="20"/>
      <c r="L73" s="20">
        <f t="shared" si="0"/>
        <v>3823.47</v>
      </c>
    </row>
    <row r="74" spans="1:13" s="2" customFormat="1" ht="25.5" customHeight="1" x14ac:dyDescent="0.2">
      <c r="A74" s="27"/>
      <c r="B74" s="50" t="s">
        <v>102</v>
      </c>
      <c r="C74" s="44"/>
      <c r="D74" s="44"/>
      <c r="E74" s="45"/>
      <c r="F74" s="12"/>
      <c r="G74" s="20">
        <v>3792.88</v>
      </c>
      <c r="H74" s="20"/>
      <c r="I74" s="20">
        <f t="shared" si="1"/>
        <v>3792.88</v>
      </c>
      <c r="J74" s="20">
        <v>6772.89</v>
      </c>
      <c r="K74" s="20"/>
      <c r="L74" s="20">
        <f t="shared" si="0"/>
        <v>6772.89</v>
      </c>
    </row>
    <row r="75" spans="1:13" s="2" customFormat="1" x14ac:dyDescent="0.2">
      <c r="A75" s="18"/>
      <c r="B75" s="19"/>
      <c r="C75" s="19"/>
      <c r="D75" s="19"/>
      <c r="E75" s="19"/>
      <c r="F75" s="19"/>
      <c r="G75" s="3"/>
      <c r="H75" s="3"/>
      <c r="I75" s="3"/>
      <c r="J75" s="3"/>
      <c r="K75" s="3"/>
      <c r="L75" s="3"/>
    </row>
    <row r="76" spans="1:13" s="2" customFormat="1" x14ac:dyDescent="0.2">
      <c r="A76" s="29" t="s">
        <v>124</v>
      </c>
      <c r="B76" s="36"/>
      <c r="C76" s="36"/>
      <c r="D76" s="36"/>
      <c r="E76" s="36"/>
      <c r="F76" s="36"/>
      <c r="G76" s="36"/>
      <c r="H76" s="37"/>
      <c r="I76" s="38"/>
      <c r="J76" s="36" t="s">
        <v>119</v>
      </c>
      <c r="K76" s="36"/>
      <c r="L76" s="24"/>
      <c r="M76" s="24"/>
    </row>
    <row r="77" spans="1:13" s="2" customFormat="1" x14ac:dyDescent="0.2">
      <c r="A77" s="54" t="s">
        <v>123</v>
      </c>
      <c r="B77" s="54"/>
      <c r="C77" s="54"/>
      <c r="D77" s="54"/>
      <c r="E77" s="54"/>
      <c r="F77" s="54"/>
      <c r="G77" s="54"/>
      <c r="H77" s="33" t="s">
        <v>120</v>
      </c>
      <c r="I77" s="7"/>
      <c r="J77" s="55" t="s">
        <v>121</v>
      </c>
      <c r="K77" s="55"/>
      <c r="L77" s="24"/>
      <c r="M77" s="24"/>
    </row>
    <row r="78" spans="1:13" s="2" customFormat="1" x14ac:dyDescent="0.2">
      <c r="L78" s="24"/>
      <c r="M78" s="24"/>
    </row>
    <row r="79" spans="1:13" s="2" customFormat="1" x14ac:dyDescent="0.2">
      <c r="A79" s="34" t="s">
        <v>124</v>
      </c>
      <c r="B79" s="39"/>
      <c r="C79" s="39"/>
      <c r="D79" s="39"/>
      <c r="E79" s="39"/>
      <c r="F79" s="39"/>
      <c r="G79" s="39"/>
      <c r="H79" s="40"/>
      <c r="I79" s="41"/>
      <c r="J79" s="39" t="s">
        <v>119</v>
      </c>
      <c r="K79" s="39"/>
      <c r="L79" s="24"/>
      <c r="M79" s="24"/>
    </row>
    <row r="80" spans="1:13" s="2" customFormat="1" x14ac:dyDescent="0.2">
      <c r="A80" s="52" t="s">
        <v>122</v>
      </c>
      <c r="B80" s="52"/>
      <c r="C80" s="52"/>
      <c r="D80" s="52"/>
      <c r="E80" s="52"/>
      <c r="F80" s="52"/>
      <c r="G80" s="52"/>
      <c r="H80" s="35" t="s">
        <v>120</v>
      </c>
      <c r="I80" s="30"/>
      <c r="J80" s="53" t="s">
        <v>121</v>
      </c>
      <c r="K80" s="53"/>
      <c r="L80" s="24"/>
      <c r="M80" s="24"/>
    </row>
    <row r="81" spans="2:13" s="2" customFormat="1" x14ac:dyDescent="0.2">
      <c r="B81" s="51"/>
      <c r="C81" s="51"/>
      <c r="D81" s="51"/>
      <c r="E81" s="51"/>
      <c r="F81" s="51"/>
      <c r="G81" s="51"/>
      <c r="H81" s="51"/>
      <c r="I81" s="29"/>
      <c r="J81" s="28" t="s">
        <v>103</v>
      </c>
      <c r="K81" s="49"/>
      <c r="L81" s="49"/>
      <c r="M81" s="49"/>
    </row>
    <row r="82" spans="2:13" s="2" customFormat="1" x14ac:dyDescent="0.2">
      <c r="B82" s="29"/>
      <c r="C82" s="29"/>
      <c r="D82" s="29"/>
      <c r="E82" s="29"/>
      <c r="F82" s="29"/>
      <c r="G82" s="29"/>
      <c r="H82" s="29"/>
      <c r="I82" s="29"/>
      <c r="J82" s="28"/>
      <c r="K82" s="28"/>
      <c r="L82" s="28"/>
      <c r="M82" s="28"/>
    </row>
    <row r="83" spans="2:13" s="2" customFormat="1" ht="409.5" customHeight="1" x14ac:dyDescent="0.2">
      <c r="E83" s="3"/>
      <c r="H83" s="21"/>
      <c r="I83" s="21"/>
    </row>
  </sheetData>
  <mergeCells count="77">
    <mergeCell ref="B36:E36"/>
    <mergeCell ref="B47:E47"/>
    <mergeCell ref="B48:E48"/>
    <mergeCell ref="B49:E49"/>
    <mergeCell ref="B50:E50"/>
    <mergeCell ref="B43:E43"/>
    <mergeCell ref="B41:E41"/>
    <mergeCell ref="B42:E42"/>
    <mergeCell ref="A11:K11"/>
    <mergeCell ref="E8:I8"/>
    <mergeCell ref="A13:K13"/>
    <mergeCell ref="B45:E45"/>
    <mergeCell ref="B33:E33"/>
    <mergeCell ref="B34:E34"/>
    <mergeCell ref="B35:E35"/>
    <mergeCell ref="B20:E20"/>
    <mergeCell ref="B21:E21"/>
    <mergeCell ref="B22:E22"/>
    <mergeCell ref="B23:E23"/>
    <mergeCell ref="B25:E25"/>
    <mergeCell ref="B27:E27"/>
    <mergeCell ref="B29:E29"/>
    <mergeCell ref="B30:E30"/>
    <mergeCell ref="B31:E31"/>
    <mergeCell ref="A3:K4"/>
    <mergeCell ref="A5:K5"/>
    <mergeCell ref="A6:K6"/>
    <mergeCell ref="A9:F9"/>
    <mergeCell ref="A10:K10"/>
    <mergeCell ref="A14:K14"/>
    <mergeCell ref="J16:L16"/>
    <mergeCell ref="F15:L15"/>
    <mergeCell ref="B18:E18"/>
    <mergeCell ref="B19:E19"/>
    <mergeCell ref="A16:A17"/>
    <mergeCell ref="B16:E17"/>
    <mergeCell ref="F16:F17"/>
    <mergeCell ref="G16:I16"/>
    <mergeCell ref="B24:E24"/>
    <mergeCell ref="B61:E61"/>
    <mergeCell ref="B37:E37"/>
    <mergeCell ref="B38:E38"/>
    <mergeCell ref="B39:E39"/>
    <mergeCell ref="B40:E40"/>
    <mergeCell ref="B28:E28"/>
    <mergeCell ref="B26:E26"/>
    <mergeCell ref="B46:E46"/>
    <mergeCell ref="B32:E32"/>
    <mergeCell ref="B53:E53"/>
    <mergeCell ref="B52:E52"/>
    <mergeCell ref="B55:E55"/>
    <mergeCell ref="B57:E57"/>
    <mergeCell ref="B58:E58"/>
    <mergeCell ref="B59:E59"/>
    <mergeCell ref="B63:E63"/>
    <mergeCell ref="B44:E44"/>
    <mergeCell ref="B51:E51"/>
    <mergeCell ref="B71:E71"/>
    <mergeCell ref="B69:E69"/>
    <mergeCell ref="B70:E70"/>
    <mergeCell ref="B62:E62"/>
    <mergeCell ref="B65:E65"/>
    <mergeCell ref="B66:E66"/>
    <mergeCell ref="B60:E60"/>
    <mergeCell ref="B64:E64"/>
    <mergeCell ref="B54:E54"/>
    <mergeCell ref="B67:E67"/>
    <mergeCell ref="B72:E72"/>
    <mergeCell ref="B68:E68"/>
    <mergeCell ref="K81:M81"/>
    <mergeCell ref="B73:E73"/>
    <mergeCell ref="B74:E74"/>
    <mergeCell ref="B81:H81"/>
    <mergeCell ref="A80:G80"/>
    <mergeCell ref="J80:K80"/>
    <mergeCell ref="A77:G77"/>
    <mergeCell ref="J77:K77"/>
  </mergeCells>
  <phoneticPr fontId="0" type="noConversion"/>
  <pageMargins left="0.19685039370078741" right="0.19685039370078741" top="0.59055118110236227" bottom="0.59055118110236227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2priedas</vt:lpstr>
      <vt:lpstr>'2priedas'!Print_Titles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Ričardas</dc:creator>
  <cp:lastModifiedBy>Ričardas</cp:lastModifiedBy>
  <cp:lastPrinted>2020-01-30T06:56:05Z</cp:lastPrinted>
  <dcterms:created xsi:type="dcterms:W3CDTF">2009-07-20T14:30:53Z</dcterms:created>
  <dcterms:modified xsi:type="dcterms:W3CDTF">2020-01-30T07:00:27Z</dcterms:modified>
</cp:coreProperties>
</file>